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0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28" i="1" l="1"/>
  <c r="H25" i="1"/>
  <c r="G28" i="1"/>
  <c r="H27" i="1"/>
  <c r="C26" i="1"/>
  <c r="H26" i="1" s="1"/>
  <c r="C25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28" i="1" l="1"/>
  <c r="H28" i="1" s="1"/>
  <c r="E27" i="1"/>
  <c r="I27" i="1" s="1"/>
  <c r="E26" i="1"/>
  <c r="I26" i="1" s="1"/>
  <c r="E25" i="1"/>
  <c r="I25" i="1" s="1"/>
  <c r="E21" i="1"/>
  <c r="I21" i="1" s="1"/>
  <c r="E22" i="1"/>
  <c r="I22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5" i="1"/>
  <c r="I5" i="1" s="1"/>
  <c r="E4" i="1"/>
  <c r="I4" i="1" s="1"/>
  <c r="E3" i="1"/>
  <c r="I3" i="1" s="1"/>
  <c r="E28" i="1" l="1"/>
  <c r="I28" i="1" s="1"/>
</calcChain>
</file>

<file path=xl/sharedStrings.xml><?xml version="1.0" encoding="utf-8"?>
<sst xmlns="http://schemas.openxmlformats.org/spreadsheetml/2006/main" count="38" uniqueCount="34">
  <si>
    <t>City</t>
  </si>
  <si>
    <t>Bethlehem</t>
  </si>
  <si>
    <t>Berwick</t>
  </si>
  <si>
    <t>Catasauqua</t>
  </si>
  <si>
    <t>Coatesville</t>
  </si>
  <si>
    <t>Harrisburg</t>
  </si>
  <si>
    <t>Mt. Carmel</t>
  </si>
  <si>
    <t>Mechanicsburg</t>
  </si>
  <si>
    <t>Nanticoke</t>
  </si>
  <si>
    <t>Old Forge</t>
  </si>
  <si>
    <t>Pottstown</t>
  </si>
  <si>
    <t>Stroudsburg</t>
  </si>
  <si>
    <t>Williamsport</t>
  </si>
  <si>
    <t>Total Souls</t>
  </si>
  <si>
    <t xml:space="preserve"> </t>
  </si>
  <si>
    <t>Census Bureau         % age 65+</t>
  </si>
  <si>
    <t>Census Bureau   % age 18 &amp; under</t>
  </si>
  <si>
    <t>% of parish 66+</t>
  </si>
  <si>
    <t>Total 66+</t>
  </si>
  <si>
    <t>Olyphant, All Saints</t>
  </si>
  <si>
    <t>Olyphant, St. Nicholas</t>
  </si>
  <si>
    <t>Philadelphia, Holy Assumption</t>
  </si>
  <si>
    <t xml:space="preserve">Philadelphia,   St. Stephen          </t>
  </si>
  <si>
    <t>Wilkes-Barre, Holy Resurrection</t>
  </si>
  <si>
    <t>Wilkes-Barre, Holy Trinity</t>
  </si>
  <si>
    <t>W-B/ Edwardsville</t>
  </si>
  <si>
    <t>Children under age 18</t>
  </si>
  <si>
    <t>% of parish under age 18</t>
  </si>
  <si>
    <t>Shillington</t>
  </si>
  <si>
    <t>Total - Philadelphia Deanery</t>
  </si>
  <si>
    <t xml:space="preserve">Total - Frackville Deanery </t>
  </si>
  <si>
    <t>Total - Wilkes-Barre Deanery</t>
  </si>
  <si>
    <t>TOTAL DIOCESE STATISTICS</t>
  </si>
  <si>
    <t>% of parish between 18-65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</si>
</sst>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0" fontId="0" fillId="0" borderId="0" xfId="0" applyNumberFormat="1"/>
    <xf numFmtId="0" fontId="0" fillId="0" borderId="0" xfId="0" applyNumberFormat="1"/>
    <xf numFmtId="0" fontId="0" fillId="0" borderId="0" xfId="0" applyAlignment="1">
      <alignment horizontal="right" wrapText="1"/>
    </xf>
    <xf numFmtId="10" fontId="0" fillId="2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A4" zoomScaleNormal="100" workbookViewId="0">
      <selection activeCell="C21" sqref="C21"/>
    </sheetView>
  </sheetViews>
  <sheetFormatPr defaultRowHeight="15" x14ac:dyDescent="0.25"/>
  <cols>
    <col min="1" max="1" width="27.7109375" customWidth="1"/>
    <col min="2" max="2" width="10.28515625" customWidth="1"/>
    <col min="3" max="4" width="10.5703125" customWidth="1"/>
    <col min="5" max="5" width="14.42578125" style="4" customWidth="1"/>
    <col min="6" max="6" width="12.85546875" customWidth="1"/>
    <col min="7" max="7" width="8.5703125" customWidth="1"/>
    <col min="8" max="8" width="12.28515625" customWidth="1"/>
    <col min="9" max="9" width="10.7109375" customWidth="1"/>
  </cols>
  <sheetData>
    <row r="1" spans="1:9" ht="60.75" customHeight="1" x14ac:dyDescent="0.25">
      <c r="A1" s="2" t="s">
        <v>0</v>
      </c>
      <c r="B1" s="3" t="s">
        <v>15</v>
      </c>
      <c r="C1" s="2" t="s">
        <v>13</v>
      </c>
      <c r="D1" s="3" t="s">
        <v>18</v>
      </c>
      <c r="E1" s="7" t="s">
        <v>17</v>
      </c>
      <c r="F1" s="3" t="s">
        <v>16</v>
      </c>
      <c r="G1" s="3" t="s">
        <v>26</v>
      </c>
      <c r="H1" s="3" t="s">
        <v>27</v>
      </c>
      <c r="I1" s="3" t="s">
        <v>33</v>
      </c>
    </row>
    <row r="3" spans="1:9" x14ac:dyDescent="0.25">
      <c r="A3" t="s">
        <v>2</v>
      </c>
      <c r="B3">
        <v>17.8</v>
      </c>
      <c r="C3">
        <v>96</v>
      </c>
      <c r="D3">
        <v>31</v>
      </c>
      <c r="E3" s="4">
        <f>SUM(D3/C3)</f>
        <v>0.32291666666666669</v>
      </c>
      <c r="F3">
        <v>22.7</v>
      </c>
      <c r="G3">
        <v>25</v>
      </c>
      <c r="H3" s="4">
        <f>SUM(G3/C3)</f>
        <v>0.26041666666666669</v>
      </c>
      <c r="I3" s="4">
        <f>SUM(100%-E3-H3)</f>
        <v>0.41666666666666657</v>
      </c>
    </row>
    <row r="4" spans="1:9" x14ac:dyDescent="0.25">
      <c r="A4" t="s">
        <v>1</v>
      </c>
      <c r="B4">
        <v>16.2</v>
      </c>
      <c r="C4">
        <v>196</v>
      </c>
      <c r="D4">
        <v>71</v>
      </c>
      <c r="E4" s="4">
        <f t="shared" ref="E4:E22" si="0">SUM(D4/C4)</f>
        <v>0.36224489795918369</v>
      </c>
      <c r="F4">
        <v>19.899999999999999</v>
      </c>
      <c r="G4">
        <v>24</v>
      </c>
      <c r="H4" s="4">
        <f t="shared" ref="H4:H22" si="1">SUM(G4/C4)</f>
        <v>0.12244897959183673</v>
      </c>
      <c r="I4" s="4">
        <f t="shared" ref="I4:I22" si="2">SUM(100%-E4-H4)</f>
        <v>0.51530612244897955</v>
      </c>
    </row>
    <row r="5" spans="1:9" x14ac:dyDescent="0.25">
      <c r="A5" t="s">
        <v>3</v>
      </c>
      <c r="B5">
        <v>12.6</v>
      </c>
      <c r="C5">
        <v>33</v>
      </c>
      <c r="D5">
        <v>20</v>
      </c>
      <c r="E5" s="4">
        <f t="shared" si="0"/>
        <v>0.60606060606060608</v>
      </c>
      <c r="F5">
        <v>22.7</v>
      </c>
      <c r="G5">
        <v>1</v>
      </c>
      <c r="H5" s="4">
        <f t="shared" si="1"/>
        <v>3.0303030303030304E-2</v>
      </c>
      <c r="I5" s="4">
        <f t="shared" si="2"/>
        <v>0.36363636363636365</v>
      </c>
    </row>
    <row r="6" spans="1:9" x14ac:dyDescent="0.25">
      <c r="A6" t="s">
        <v>4</v>
      </c>
      <c r="B6">
        <v>8.3000000000000007</v>
      </c>
      <c r="C6">
        <v>49</v>
      </c>
      <c r="D6">
        <v>9</v>
      </c>
      <c r="E6" s="4">
        <f t="shared" si="0"/>
        <v>0.18367346938775511</v>
      </c>
      <c r="F6">
        <v>30.4</v>
      </c>
      <c r="G6">
        <v>6</v>
      </c>
      <c r="H6" s="4">
        <f t="shared" si="1"/>
        <v>0.12244897959183673</v>
      </c>
      <c r="I6" s="4">
        <f t="shared" si="2"/>
        <v>0.69387755102040816</v>
      </c>
    </row>
    <row r="7" spans="1:9" x14ac:dyDescent="0.25">
      <c r="A7" t="s">
        <v>5</v>
      </c>
      <c r="B7">
        <v>9.1</v>
      </c>
      <c r="C7">
        <v>306</v>
      </c>
      <c r="D7">
        <v>66</v>
      </c>
      <c r="E7" s="4">
        <f t="shared" si="0"/>
        <v>0.21568627450980393</v>
      </c>
      <c r="F7">
        <v>26.8</v>
      </c>
      <c r="G7">
        <v>92</v>
      </c>
      <c r="H7" s="4">
        <f t="shared" si="1"/>
        <v>0.30065359477124182</v>
      </c>
      <c r="I7" s="4">
        <f t="shared" si="2"/>
        <v>0.48366013071895425</v>
      </c>
    </row>
    <row r="8" spans="1:9" x14ac:dyDescent="0.25">
      <c r="A8" t="s">
        <v>7</v>
      </c>
      <c r="B8">
        <v>15.6</v>
      </c>
      <c r="C8">
        <v>140</v>
      </c>
      <c r="D8">
        <v>12</v>
      </c>
      <c r="E8" s="4">
        <f t="shared" si="0"/>
        <v>8.5714285714285715E-2</v>
      </c>
      <c r="F8">
        <v>20.5</v>
      </c>
      <c r="G8">
        <v>42</v>
      </c>
      <c r="H8" s="4">
        <f t="shared" si="1"/>
        <v>0.3</v>
      </c>
      <c r="I8" s="4">
        <f t="shared" si="2"/>
        <v>0.61428571428571432</v>
      </c>
    </row>
    <row r="9" spans="1:9" x14ac:dyDescent="0.25">
      <c r="A9" t="s">
        <v>6</v>
      </c>
      <c r="B9">
        <v>20.3</v>
      </c>
      <c r="C9">
        <v>58</v>
      </c>
      <c r="D9">
        <v>27</v>
      </c>
      <c r="E9" s="4">
        <f t="shared" si="0"/>
        <v>0.46551724137931033</v>
      </c>
      <c r="F9">
        <v>20</v>
      </c>
      <c r="G9">
        <v>7</v>
      </c>
      <c r="H9" s="4">
        <f t="shared" si="1"/>
        <v>0.1206896551724138</v>
      </c>
      <c r="I9" s="4">
        <f t="shared" si="2"/>
        <v>0.41379310344827591</v>
      </c>
    </row>
    <row r="10" spans="1:9" x14ac:dyDescent="0.25">
      <c r="A10" t="s">
        <v>8</v>
      </c>
      <c r="B10">
        <v>20.3</v>
      </c>
      <c r="C10">
        <v>34</v>
      </c>
      <c r="D10">
        <v>26</v>
      </c>
      <c r="E10" s="4">
        <f t="shared" si="0"/>
        <v>0.76470588235294112</v>
      </c>
      <c r="F10">
        <v>19.100000000000001</v>
      </c>
      <c r="G10">
        <v>2</v>
      </c>
      <c r="H10" s="4">
        <f t="shared" si="1"/>
        <v>5.8823529411764705E-2</v>
      </c>
      <c r="I10" s="4">
        <f t="shared" si="2"/>
        <v>0.17647058823529416</v>
      </c>
    </row>
    <row r="11" spans="1:9" x14ac:dyDescent="0.25">
      <c r="A11" t="s">
        <v>9</v>
      </c>
      <c r="B11">
        <v>20.399999999999999</v>
      </c>
      <c r="C11">
        <v>125</v>
      </c>
      <c r="D11">
        <v>59</v>
      </c>
      <c r="E11" s="4">
        <f t="shared" si="0"/>
        <v>0.47199999999999998</v>
      </c>
      <c r="F11">
        <v>18.5</v>
      </c>
      <c r="G11" s="5">
        <v>20</v>
      </c>
      <c r="H11" s="4">
        <f t="shared" si="1"/>
        <v>0.16</v>
      </c>
      <c r="I11" s="4">
        <f t="shared" si="2"/>
        <v>0.36799999999999999</v>
      </c>
    </row>
    <row r="12" spans="1:9" x14ac:dyDescent="0.25">
      <c r="A12" t="s">
        <v>19</v>
      </c>
      <c r="B12">
        <v>17</v>
      </c>
      <c r="C12">
        <v>115</v>
      </c>
      <c r="D12">
        <v>45</v>
      </c>
      <c r="E12" s="4">
        <f t="shared" si="0"/>
        <v>0.39130434782608697</v>
      </c>
      <c r="F12">
        <v>19.3</v>
      </c>
      <c r="G12" s="5">
        <v>23</v>
      </c>
      <c r="H12" s="4">
        <f t="shared" si="1"/>
        <v>0.2</v>
      </c>
      <c r="I12" s="4">
        <f t="shared" si="2"/>
        <v>0.40869565217391307</v>
      </c>
    </row>
    <row r="13" spans="1:9" ht="15" customHeight="1" x14ac:dyDescent="0.25">
      <c r="A13" s="8" t="s">
        <v>20</v>
      </c>
      <c r="B13">
        <v>17</v>
      </c>
      <c r="C13" s="6">
        <v>62</v>
      </c>
      <c r="D13">
        <v>31</v>
      </c>
      <c r="E13" s="4">
        <f t="shared" si="0"/>
        <v>0.5</v>
      </c>
      <c r="F13">
        <v>19.3</v>
      </c>
      <c r="G13" s="5">
        <v>11</v>
      </c>
      <c r="H13" s="4">
        <f t="shared" si="1"/>
        <v>0.17741935483870969</v>
      </c>
      <c r="I13" s="4">
        <f t="shared" si="2"/>
        <v>0.32258064516129031</v>
      </c>
    </row>
    <row r="14" spans="1:9" ht="15.75" customHeight="1" x14ac:dyDescent="0.25">
      <c r="A14" s="9" t="s">
        <v>21</v>
      </c>
      <c r="B14">
        <v>12.1</v>
      </c>
      <c r="C14" s="6">
        <v>41</v>
      </c>
      <c r="D14">
        <v>14</v>
      </c>
      <c r="E14" s="4">
        <f t="shared" si="0"/>
        <v>0.34146341463414637</v>
      </c>
      <c r="F14">
        <v>22.5</v>
      </c>
      <c r="G14" s="5">
        <v>3</v>
      </c>
      <c r="H14" s="4">
        <f t="shared" si="1"/>
        <v>7.3170731707317069E-2</v>
      </c>
      <c r="I14" s="4">
        <f t="shared" si="2"/>
        <v>0.58536585365853655</v>
      </c>
    </row>
    <row r="15" spans="1:9" ht="15" customHeight="1" x14ac:dyDescent="0.25">
      <c r="A15" s="1" t="s">
        <v>22</v>
      </c>
      <c r="B15">
        <v>12.1</v>
      </c>
      <c r="C15" s="6">
        <v>219</v>
      </c>
      <c r="D15" s="1">
        <v>54</v>
      </c>
      <c r="E15" s="4">
        <f t="shared" si="0"/>
        <v>0.24657534246575341</v>
      </c>
      <c r="F15">
        <v>22.5</v>
      </c>
      <c r="G15" s="5">
        <v>66</v>
      </c>
      <c r="H15" s="4">
        <f t="shared" si="1"/>
        <v>0.30136986301369861</v>
      </c>
      <c r="I15" s="4">
        <f t="shared" si="2"/>
        <v>0.45205479452054798</v>
      </c>
    </row>
    <row r="16" spans="1:9" x14ac:dyDescent="0.25">
      <c r="A16" t="s">
        <v>10</v>
      </c>
      <c r="B16">
        <v>13.4</v>
      </c>
      <c r="C16">
        <v>112</v>
      </c>
      <c r="D16">
        <v>14</v>
      </c>
      <c r="E16" s="4">
        <f t="shared" si="0"/>
        <v>0.125</v>
      </c>
      <c r="F16">
        <v>15.4</v>
      </c>
      <c r="G16" s="5">
        <v>39</v>
      </c>
      <c r="H16" s="4">
        <f t="shared" si="1"/>
        <v>0.3482142857142857</v>
      </c>
      <c r="I16" s="4">
        <f t="shared" si="2"/>
        <v>0.5267857142857143</v>
      </c>
    </row>
    <row r="17" spans="1:9" x14ac:dyDescent="0.25">
      <c r="A17" t="s">
        <v>28</v>
      </c>
      <c r="B17">
        <v>16.7</v>
      </c>
      <c r="C17">
        <v>122</v>
      </c>
      <c r="D17">
        <v>28</v>
      </c>
      <c r="E17" s="4">
        <f t="shared" si="0"/>
        <v>0.22950819672131148</v>
      </c>
      <c r="F17">
        <v>22.6</v>
      </c>
      <c r="G17" s="5">
        <v>25</v>
      </c>
      <c r="H17" s="4">
        <f t="shared" si="1"/>
        <v>0.20491803278688525</v>
      </c>
      <c r="I17" s="4">
        <f t="shared" si="2"/>
        <v>0.56557377049180324</v>
      </c>
    </row>
    <row r="18" spans="1:9" x14ac:dyDescent="0.25">
      <c r="A18" t="s">
        <v>11</v>
      </c>
      <c r="B18">
        <v>14</v>
      </c>
      <c r="C18">
        <v>103</v>
      </c>
      <c r="D18">
        <v>27</v>
      </c>
      <c r="E18" s="4">
        <f t="shared" si="0"/>
        <v>0.26213592233009708</v>
      </c>
      <c r="F18">
        <v>19.8</v>
      </c>
      <c r="G18" s="5">
        <v>19</v>
      </c>
      <c r="H18" s="4">
        <f t="shared" si="1"/>
        <v>0.18446601941747573</v>
      </c>
      <c r="I18" s="4">
        <f t="shared" si="2"/>
        <v>0.55339805825242716</v>
      </c>
    </row>
    <row r="19" spans="1:9" x14ac:dyDescent="0.25">
      <c r="A19" t="s">
        <v>23</v>
      </c>
      <c r="B19">
        <v>16.2</v>
      </c>
      <c r="C19">
        <v>118</v>
      </c>
      <c r="D19">
        <v>57</v>
      </c>
      <c r="E19" s="4">
        <f t="shared" si="0"/>
        <v>0.48305084745762711</v>
      </c>
      <c r="F19">
        <v>20.3</v>
      </c>
      <c r="G19" s="5">
        <v>9</v>
      </c>
      <c r="H19" s="4">
        <f t="shared" si="1"/>
        <v>7.6271186440677971E-2</v>
      </c>
      <c r="I19" s="4">
        <f t="shared" si="2"/>
        <v>0.44067796610169485</v>
      </c>
    </row>
    <row r="20" spans="1:9" ht="18.75" customHeight="1" x14ac:dyDescent="0.25">
      <c r="A20" s="8" t="s">
        <v>24</v>
      </c>
      <c r="B20">
        <v>16.2</v>
      </c>
      <c r="C20" s="6">
        <v>149</v>
      </c>
      <c r="D20" s="1">
        <v>72</v>
      </c>
      <c r="E20" s="4">
        <f t="shared" si="0"/>
        <v>0.48322147651006714</v>
      </c>
      <c r="F20" s="5">
        <v>20.3</v>
      </c>
      <c r="G20" s="5">
        <v>29</v>
      </c>
      <c r="H20" s="4">
        <f t="shared" si="1"/>
        <v>0.19463087248322147</v>
      </c>
      <c r="I20" s="4">
        <f t="shared" si="2"/>
        <v>0.32214765100671144</v>
      </c>
    </row>
    <row r="21" spans="1:9" ht="18.75" customHeight="1" x14ac:dyDescent="0.25">
      <c r="A21" s="8" t="s">
        <v>25</v>
      </c>
      <c r="B21">
        <v>16.2</v>
      </c>
      <c r="C21" s="6">
        <v>94</v>
      </c>
      <c r="D21" s="1">
        <v>43</v>
      </c>
      <c r="E21" s="4">
        <f t="shared" si="0"/>
        <v>0.45744680851063829</v>
      </c>
      <c r="F21" s="5">
        <v>20.3</v>
      </c>
      <c r="G21" s="5">
        <v>7</v>
      </c>
      <c r="H21" s="4">
        <f t="shared" si="1"/>
        <v>7.4468085106382975E-2</v>
      </c>
      <c r="I21" s="4">
        <f t="shared" si="2"/>
        <v>0.46808510638297879</v>
      </c>
    </row>
    <row r="22" spans="1:9" ht="19.5" customHeight="1" x14ac:dyDescent="0.25">
      <c r="A22" t="s">
        <v>12</v>
      </c>
      <c r="B22" s="5">
        <v>11.4</v>
      </c>
      <c r="C22">
        <v>101</v>
      </c>
      <c r="D22" s="1">
        <v>22</v>
      </c>
      <c r="E22" s="4">
        <f t="shared" si="0"/>
        <v>0.21782178217821782</v>
      </c>
      <c r="F22" s="5">
        <v>20.7</v>
      </c>
      <c r="G22" s="5">
        <v>34</v>
      </c>
      <c r="H22" s="4">
        <f t="shared" si="1"/>
        <v>0.33663366336633666</v>
      </c>
      <c r="I22" s="4">
        <f t="shared" si="2"/>
        <v>0.44554455445544555</v>
      </c>
    </row>
    <row r="23" spans="1:9" x14ac:dyDescent="0.25">
      <c r="H23" s="4" t="s">
        <v>14</v>
      </c>
    </row>
    <row r="24" spans="1:9" x14ac:dyDescent="0.25">
      <c r="A24" s="10" t="s">
        <v>32</v>
      </c>
      <c r="B24" t="s">
        <v>14</v>
      </c>
      <c r="F24" t="s">
        <v>14</v>
      </c>
    </row>
    <row r="25" spans="1:9" x14ac:dyDescent="0.25">
      <c r="A25" t="s">
        <v>30</v>
      </c>
      <c r="C25">
        <f>SUM(717+28+210)</f>
        <v>955</v>
      </c>
      <c r="D25">
        <v>300</v>
      </c>
      <c r="E25" s="4">
        <f t="shared" ref="E25:E28" si="3">SUM(D25/C25)</f>
        <v>0.31413612565445026</v>
      </c>
      <c r="G25">
        <v>210</v>
      </c>
      <c r="H25" s="4">
        <f>SUM(G25/C25)</f>
        <v>0.21989528795811519</v>
      </c>
      <c r="I25" s="4">
        <f t="shared" ref="I25:I28" si="4">SUM(100%-E25-H25)</f>
        <v>0.46596858638743455</v>
      </c>
    </row>
    <row r="26" spans="1:9" x14ac:dyDescent="0.25">
      <c r="A26" t="s">
        <v>29</v>
      </c>
      <c r="C26">
        <f>SUM(723+65+271)</f>
        <v>1059</v>
      </c>
      <c r="D26">
        <v>261</v>
      </c>
      <c r="E26" s="4">
        <f t="shared" si="3"/>
        <v>0.24645892351274787</v>
      </c>
      <c r="F26" t="s">
        <v>14</v>
      </c>
      <c r="G26">
        <v>271</v>
      </c>
      <c r="H26" s="4">
        <f>SUM(G26/C26)</f>
        <v>0.25590179414542019</v>
      </c>
      <c r="I26" s="4">
        <f t="shared" si="4"/>
        <v>0.49763928234183191</v>
      </c>
    </row>
    <row r="27" spans="1:9" x14ac:dyDescent="0.25">
      <c r="A27" t="s">
        <v>31</v>
      </c>
      <c r="C27">
        <f>SUM(1128+45+248)</f>
        <v>1421</v>
      </c>
      <c r="D27">
        <v>618</v>
      </c>
      <c r="E27" s="4">
        <f t="shared" si="3"/>
        <v>0.43490499648135117</v>
      </c>
      <c r="F27" t="s">
        <v>14</v>
      </c>
      <c r="G27">
        <v>248</v>
      </c>
      <c r="H27" s="4">
        <f>SUM(G27/C27)</f>
        <v>0.17452498240675582</v>
      </c>
      <c r="I27" s="4">
        <f t="shared" si="4"/>
        <v>0.39057002111189298</v>
      </c>
    </row>
    <row r="28" spans="1:9" x14ac:dyDescent="0.25">
      <c r="C28">
        <f>SUM(C25:C27)</f>
        <v>3435</v>
      </c>
      <c r="D28">
        <f>SUM(D25:D27)</f>
        <v>1179</v>
      </c>
      <c r="E28" s="4">
        <f t="shared" si="3"/>
        <v>0.34323144104803494</v>
      </c>
      <c r="G28">
        <f>SUM(G25:G27)</f>
        <v>729</v>
      </c>
      <c r="H28" s="4">
        <f>SUM(G28/C28)</f>
        <v>0.21222707423580786</v>
      </c>
      <c r="I28" s="4">
        <f t="shared" si="4"/>
        <v>0.44454148471615718</v>
      </c>
    </row>
  </sheetData>
  <printOptions gridLines="1"/>
  <pageMargins left="0.7" right="0.7" top="1.28125" bottom="0.75" header="0.3" footer="0.3"/>
  <pageSetup orientation="landscape" horizontalDpi="0" verticalDpi="0" r:id="rId1"/>
  <headerFooter>
    <oddHeader>&amp;C&amp;"-,Bold"2015 Census Bureau
PA over 65       = 15.4%
PA uder 18 = 21.1%
PA between ages 18 1nd 65 = 62.2%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Matushka Sandra</cp:lastModifiedBy>
  <cp:lastPrinted>2016-01-27T14:37:19Z</cp:lastPrinted>
  <dcterms:created xsi:type="dcterms:W3CDTF">2015-11-20T17:40:53Z</dcterms:created>
  <dcterms:modified xsi:type="dcterms:W3CDTF">2016-01-27T14:39:56Z</dcterms:modified>
</cp:coreProperties>
</file>